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83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<sst xmlns="http://schemas.openxmlformats.org/spreadsheetml/2006/main" count="44" uniqueCount="27">
  <si>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평형선</t>
  </si>
  <si>
    <t>x</t>
  </si>
  <si>
    <t>y</t>
  </si>
  <si>
    <t>작업선</t>
  </si>
  <si>
    <t>y=L/V*x+(V1*y1-L0*x0)/V</t>
  </si>
  <si>
    <t>L0</t>
  </si>
  <si>
    <t>x0</t>
  </si>
  <si>
    <t>V1</t>
  </si>
  <si>
    <t>y1</t>
  </si>
  <si>
    <t>작업선</t>
  </si>
  <si>
    <t>kmol/h/m2</t>
  </si>
  <si>
    <t>주어진 값들</t>
  </si>
  <si>
    <t>V_N+1</t>
  </si>
  <si>
    <t>y_N+1</t>
  </si>
  <si>
    <t>회수율</t>
  </si>
  <si>
    <t>구해야 할 값들</t>
  </si>
  <si>
    <t>Ln</t>
  </si>
  <si>
    <t>xn</t>
  </si>
  <si>
    <t>작업선 기울기</t>
  </si>
  <si>
    <t>초기</t>
  </si>
  <si>
    <t>후기</t>
  </si>
  <si>
    <t>평균</t>
  </si>
  <si>
    <t>기체부피</t>
  </si>
  <si>
    <t>최소값</t>
  </si>
  <si>
    <t>최대값</t>
  </si>
  <si>
    <t>액상 몰분율 x 에 대하여</t>
  </si>
  <si>
    <t>기상 몰분율 y 에 대하여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</si>
</sst>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평형선과 작업선 (흡수탑)</a:t>
            </a:r>
          </a:p>
        </c:rich>
      </c:tx>
      <c:layout>
        <c:manualLayout>
          <c:xMode val="factor"/>
          <c:yMode val="factor"/>
          <c:x val="-0.0442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"/>
          <c:w val="0.91925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v>평형선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Sheet1!$D$4:$P$4</c:f>
              <c:numCache/>
            </c:numRef>
          </c:xVal>
          <c:yVal>
            <c:numRef>
              <c:f>Sheet1!$D$5:$P$5</c:f>
              <c:numCache/>
            </c:numRef>
          </c:yVal>
          <c:smooth val="1"/>
        </c:ser>
        <c:ser>
          <c:idx val="1"/>
          <c:order val="1"/>
          <c:tx>
            <c:v>조업선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Sheet1!$D$4:$P$4</c:f>
              <c:numCache/>
            </c:numRef>
          </c:xVal>
          <c:yVal>
            <c:numRef>
              <c:f>Sheet1!$D$6:$P$6</c:f>
              <c:numCache/>
            </c:numRef>
          </c:yVal>
          <c:smooth val="0"/>
        </c:ser>
        <c:ser>
          <c:idx val="2"/>
          <c:order val="2"/>
          <c:tx>
            <c:v>x 최대값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Sheet1!$C$44:$D$44</c:f>
              <c:numCache/>
            </c:numRef>
          </c:xVal>
          <c:yVal>
            <c:numRef>
              <c:f>Sheet1!$C$45:$D$45</c:f>
              <c:numCache/>
            </c:numRef>
          </c:yVal>
          <c:smooth val="0"/>
        </c:ser>
        <c:ser>
          <c:idx val="3"/>
          <c:order val="3"/>
          <c:tx>
            <c:v>y 최소값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Sheet1!$C$34:$D$34</c:f>
              <c:numCache/>
            </c:numRef>
          </c:xVal>
          <c:yVal>
            <c:numRef>
              <c:f>Sheet1!$C$35:$D$35</c:f>
              <c:numCache/>
            </c:numRef>
          </c:yVal>
          <c:smooth val="0"/>
        </c:ser>
        <c:axId val="65880513"/>
        <c:axId val="49461510"/>
      </c:scatterChart>
      <c:valAx>
        <c:axId val="65880513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x (액상 몰분율)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61510"/>
        <c:crosses val="autoZero"/>
        <c:crossBetween val="midCat"/>
        <c:dispUnits/>
        <c:majorUnit val="0.01"/>
        <c:minorUnit val="0.01"/>
      </c:valAx>
      <c:valAx>
        <c:axId val="49461510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y (기상 몰분율)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80513"/>
        <c:crosses val="autoZero"/>
        <c:crossBetween val="midCat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"/>
          <c:y val="0.1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6</xdr:row>
      <xdr:rowOff>123825</xdr:rowOff>
    </xdr:from>
    <xdr:to>
      <xdr:col>15</xdr:col>
      <xdr:colOff>333375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5953125" y="1152525"/>
        <a:ext cx="58102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657225</xdr:colOff>
      <xdr:row>14</xdr:row>
      <xdr:rowOff>47625</xdr:rowOff>
    </xdr:from>
    <xdr:to>
      <xdr:col>15</xdr:col>
      <xdr:colOff>200025</xdr:colOff>
      <xdr:row>20</xdr:row>
      <xdr:rowOff>76200</xdr:rowOff>
    </xdr:to>
    <xdr:sp>
      <xdr:nvSpPr>
        <xdr:cNvPr id="2" name="Rectangle 9"/>
        <xdr:cNvSpPr>
          <a:spLocks/>
        </xdr:cNvSpPr>
      </xdr:nvSpPr>
      <xdr:spPr>
        <a:xfrm>
          <a:off x="9801225" y="2457450"/>
          <a:ext cx="182880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657225</xdr:colOff>
      <xdr:row>20</xdr:row>
      <xdr:rowOff>76200</xdr:rowOff>
    </xdr:from>
    <xdr:to>
      <xdr:col>13</xdr:col>
      <xdr:colOff>142875</xdr:colOff>
      <xdr:row>23</xdr:row>
      <xdr:rowOff>95250</xdr:rowOff>
    </xdr:to>
    <xdr:sp>
      <xdr:nvSpPr>
        <xdr:cNvPr id="3" name="Rectangle 11"/>
        <xdr:cNvSpPr>
          <a:spLocks/>
        </xdr:cNvSpPr>
      </xdr:nvSpPr>
      <xdr:spPr>
        <a:xfrm>
          <a:off x="8277225" y="3533775"/>
          <a:ext cx="17716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657225</xdr:colOff>
      <xdr:row>23</xdr:row>
      <xdr:rowOff>104775</xdr:rowOff>
    </xdr:from>
    <xdr:to>
      <xdr:col>11</xdr:col>
      <xdr:colOff>28575</xdr:colOff>
      <xdr:row>25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7515225" y="4086225"/>
          <a:ext cx="8953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295275</xdr:colOff>
      <xdr:row>25</xdr:row>
      <xdr:rowOff>19050</xdr:rowOff>
    </xdr:from>
    <xdr:to>
      <xdr:col>10</xdr:col>
      <xdr:colOff>0</xdr:colOff>
      <xdr:row>26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7153275" y="4343400"/>
          <a:ext cx="466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142875</xdr:rowOff>
    </xdr:from>
    <xdr:to>
      <xdr:col>9</xdr:col>
      <xdr:colOff>304800</xdr:colOff>
      <xdr:row>27</xdr:row>
      <xdr:rowOff>47625</xdr:rowOff>
    </xdr:to>
    <xdr:sp>
      <xdr:nvSpPr>
        <xdr:cNvPr id="6" name="Rectangle 14"/>
        <xdr:cNvSpPr>
          <a:spLocks/>
        </xdr:cNvSpPr>
      </xdr:nvSpPr>
      <xdr:spPr>
        <a:xfrm>
          <a:off x="6972300" y="4467225"/>
          <a:ext cx="1905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workbookViewId="0" topLeftCell="A1">
      <selection activeCell="C2" sqref="C2"/>
    </sheetView>
  </sheetViews>
  <sheetFormatPr defaultColWidth="8.88671875" defaultRowHeight="13.5"/>
  <sheetData>
    <row r="4" spans="3:16" ht="13.5">
      <c r="C4" t="s">
        <v>1</v>
      </c>
      <c r="D4">
        <v>0</v>
      </c>
      <c r="E4">
        <v>0.0208</v>
      </c>
      <c r="F4">
        <v>0.0258</v>
      </c>
      <c r="G4">
        <v>0.0309</v>
      </c>
      <c r="H4">
        <v>0.0405</v>
      </c>
      <c r="I4">
        <v>0.0503</v>
      </c>
      <c r="J4">
        <v>0.0737</v>
      </c>
      <c r="K4">
        <v>0.096</v>
      </c>
      <c r="L4">
        <v>0.137</v>
      </c>
      <c r="M4">
        <v>0.175</v>
      </c>
      <c r="N4">
        <v>0.21</v>
      </c>
      <c r="O4">
        <v>0.241</v>
      </c>
      <c r="P4">
        <v>0.297</v>
      </c>
    </row>
    <row r="5" spans="2:16" ht="13.5">
      <c r="B5" t="s">
        <v>0</v>
      </c>
      <c r="C5" t="s">
        <v>2</v>
      </c>
      <c r="D5">
        <f>D4*2.53</f>
        <v>0</v>
      </c>
      <c r="E5">
        <v>0.0158</v>
      </c>
      <c r="F5">
        <v>0.0197</v>
      </c>
      <c r="G5">
        <v>0.0239</v>
      </c>
      <c r="H5">
        <v>0.0328</v>
      </c>
      <c r="I5">
        <v>0.0416</v>
      </c>
      <c r="J5">
        <v>0.0657</v>
      </c>
      <c r="K5">
        <v>0.0915</v>
      </c>
      <c r="L5">
        <v>0.15</v>
      </c>
      <c r="M5">
        <v>0.218</v>
      </c>
      <c r="N5">
        <v>0.298</v>
      </c>
      <c r="O5">
        <v>0.392</v>
      </c>
      <c r="P5">
        <v>0.618</v>
      </c>
    </row>
    <row r="6" spans="2:16" ht="13.5">
      <c r="B6" t="s">
        <v>9</v>
      </c>
      <c r="C6" t="s">
        <v>2</v>
      </c>
      <c r="D6">
        <f>$D$31*D4+($D$18*$D$19-$D$10*$D$11)/$G$31</f>
        <v>0.0006183654539833047</v>
      </c>
      <c r="E6">
        <f aca="true" t="shared" si="0" ref="E6:P6">$D$31*E4+($D$18*$D$19-$D$10*$D$11)/$G$31</f>
        <v>0.03275075972997735</v>
      </c>
      <c r="F6">
        <f t="shared" si="0"/>
        <v>0.040474892969399</v>
      </c>
      <c r="G6">
        <f t="shared" si="0"/>
        <v>0.04835350887360908</v>
      </c>
      <c r="H6">
        <f t="shared" si="0"/>
        <v>0.06318384469329863</v>
      </c>
      <c r="I6">
        <f t="shared" si="0"/>
        <v>0.07832314584256506</v>
      </c>
      <c r="J6">
        <f t="shared" si="0"/>
        <v>0.11447208940305836</v>
      </c>
      <c r="K6">
        <f t="shared" si="0"/>
        <v>0.1489217236508789</v>
      </c>
      <c r="L6">
        <f t="shared" si="0"/>
        <v>0.21225961621413642</v>
      </c>
      <c r="M6">
        <f t="shared" si="0"/>
        <v>0.2709630288337409</v>
      </c>
      <c r="N6">
        <f t="shared" si="0"/>
        <v>0.3250319615096924</v>
      </c>
      <c r="O6">
        <f t="shared" si="0"/>
        <v>0.3729215875941066</v>
      </c>
      <c r="P6">
        <f t="shared" si="0"/>
        <v>0.459431879875629</v>
      </c>
    </row>
    <row r="8" ht="14.25" thickBot="1"/>
    <row r="9" spans="2:5" ht="13.5">
      <c r="B9" s="1" t="s">
        <v>11</v>
      </c>
      <c r="C9" s="2"/>
      <c r="D9" s="2"/>
      <c r="E9" s="3"/>
    </row>
    <row r="10" spans="2:5" ht="13.5">
      <c r="B10" s="4"/>
      <c r="C10" s="5" t="s">
        <v>5</v>
      </c>
      <c r="D10" s="5">
        <v>188</v>
      </c>
      <c r="E10" s="6" t="s">
        <v>10</v>
      </c>
    </row>
    <row r="11" spans="2:5" ht="13.5">
      <c r="B11" s="4"/>
      <c r="C11" s="5" t="s">
        <v>6</v>
      </c>
      <c r="D11" s="5">
        <v>0</v>
      </c>
      <c r="E11" s="6"/>
    </row>
    <row r="12" spans="2:5" ht="13.5">
      <c r="B12" s="4"/>
      <c r="C12" s="5" t="s">
        <v>12</v>
      </c>
      <c r="D12" s="5">
        <v>128</v>
      </c>
      <c r="E12" s="6" t="s">
        <v>10</v>
      </c>
    </row>
    <row r="13" spans="2:5" ht="13.5">
      <c r="B13" s="4"/>
      <c r="C13" s="5" t="s">
        <v>13</v>
      </c>
      <c r="D13" s="5">
        <v>0.06</v>
      </c>
      <c r="E13" s="6"/>
    </row>
    <row r="14" spans="2:5" ht="13.5">
      <c r="B14" s="4"/>
      <c r="C14" s="5"/>
      <c r="D14" s="5"/>
      <c r="E14" s="6"/>
    </row>
    <row r="15" spans="2:5" ht="14.25" thickBot="1">
      <c r="B15" s="7"/>
      <c r="C15" s="8" t="s">
        <v>14</v>
      </c>
      <c r="D15" s="8">
        <v>0.99</v>
      </c>
      <c r="E15" s="9"/>
    </row>
    <row r="16" ht="14.25" thickBot="1"/>
    <row r="17" spans="2:5" ht="13.5">
      <c r="B17" s="1" t="s">
        <v>15</v>
      </c>
      <c r="C17" s="2"/>
      <c r="D17" s="2"/>
      <c r="E17" s="3"/>
    </row>
    <row r="18" spans="2:5" ht="13.5">
      <c r="B18" s="4"/>
      <c r="C18" s="5" t="s">
        <v>7</v>
      </c>
      <c r="D18" s="5">
        <f>D12*(1-D13)+(1-D15)*D12*D13</f>
        <v>120.3968</v>
      </c>
      <c r="E18" s="6" t="s">
        <v>10</v>
      </c>
    </row>
    <row r="19" spans="2:5" ht="13.5">
      <c r="B19" s="4"/>
      <c r="C19" s="5" t="s">
        <v>8</v>
      </c>
      <c r="D19" s="5">
        <f>(1-D15)*D12*D13/D18</f>
        <v>0.0006378907080586865</v>
      </c>
      <c r="E19" s="6"/>
    </row>
    <row r="20" spans="2:5" ht="13.5">
      <c r="B20" s="4"/>
      <c r="C20" s="5"/>
      <c r="D20" s="5"/>
      <c r="E20" s="6"/>
    </row>
    <row r="21" spans="2:5" ht="13.5">
      <c r="B21" s="4"/>
      <c r="C21" s="5" t="s">
        <v>16</v>
      </c>
      <c r="D21" s="5">
        <f>D10+D12*D13*D15</f>
        <v>195.6032</v>
      </c>
      <c r="E21" s="6" t="s">
        <v>10</v>
      </c>
    </row>
    <row r="22" spans="2:5" ht="14.25" thickBot="1">
      <c r="B22" s="7"/>
      <c r="C22" s="8" t="s">
        <v>17</v>
      </c>
      <c r="D22" s="8">
        <f>D15*D12*D13/D21</f>
        <v>0.03887052972548506</v>
      </c>
      <c r="E22" s="9"/>
    </row>
    <row r="26" spans="2:3" ht="13.5">
      <c r="B26" t="s">
        <v>3</v>
      </c>
      <c r="C26" t="s">
        <v>4</v>
      </c>
    </row>
    <row r="28" spans="2:6" ht="13.5">
      <c r="B28" t="s">
        <v>18</v>
      </c>
      <c r="F28" t="s">
        <v>22</v>
      </c>
    </row>
    <row r="29" spans="3:7" ht="13.5">
      <c r="C29" t="s">
        <v>19</v>
      </c>
      <c r="D29">
        <f>D10/D18</f>
        <v>1.5615032957686583</v>
      </c>
      <c r="F29" t="s">
        <v>19</v>
      </c>
      <c r="G29">
        <f>D18</f>
        <v>120.3968</v>
      </c>
    </row>
    <row r="30" spans="3:7" ht="13.5">
      <c r="C30" t="s">
        <v>20</v>
      </c>
      <c r="D30">
        <f>D21/D12</f>
        <v>1.52815</v>
      </c>
      <c r="F30" t="s">
        <v>20</v>
      </c>
      <c r="G30">
        <f>D12</f>
        <v>128</v>
      </c>
    </row>
    <row r="31" spans="3:7" ht="13.5">
      <c r="C31" t="s">
        <v>21</v>
      </c>
      <c r="D31">
        <f>(D29+D30)/2</f>
        <v>1.544826647884329</v>
      </c>
      <c r="F31" t="s">
        <v>21</v>
      </c>
      <c r="G31">
        <f>(G29+G30)/2</f>
        <v>124.19839999999999</v>
      </c>
    </row>
    <row r="33" ht="14.25" thickBot="1">
      <c r="A33" t="s">
        <v>26</v>
      </c>
    </row>
    <row r="34" spans="1:4" ht="13.5">
      <c r="A34" s="1" t="s">
        <v>23</v>
      </c>
      <c r="B34" s="2" t="s">
        <v>1</v>
      </c>
      <c r="C34" s="10">
        <v>0</v>
      </c>
      <c r="D34" s="11">
        <v>0.04</v>
      </c>
    </row>
    <row r="35" spans="1:4" ht="14.25" thickBot="1">
      <c r="A35" s="12"/>
      <c r="B35" s="13" t="s">
        <v>2</v>
      </c>
      <c r="C35" s="8">
        <f>D19</f>
        <v>0.0006378907080586865</v>
      </c>
      <c r="D35" s="9">
        <f>C35</f>
        <v>0.0006378907080586865</v>
      </c>
    </row>
    <row r="36" spans="1:4" ht="14.25" thickBot="1">
      <c r="A36" s="14"/>
      <c r="B36" s="15"/>
      <c r="C36" s="5"/>
      <c r="D36" s="6"/>
    </row>
    <row r="37" spans="1:4" ht="13.5">
      <c r="A37" s="1" t="s">
        <v>24</v>
      </c>
      <c r="B37" s="2" t="s">
        <v>1</v>
      </c>
      <c r="C37" s="10">
        <v>0</v>
      </c>
      <c r="D37" s="11">
        <v>0.04</v>
      </c>
    </row>
    <row r="38" spans="1:4" ht="14.25" thickBot="1">
      <c r="A38" s="12"/>
      <c r="B38" s="13" t="s">
        <v>2</v>
      </c>
      <c r="C38" s="8">
        <v>0</v>
      </c>
      <c r="D38" s="9">
        <v>0.06</v>
      </c>
    </row>
    <row r="40" ht="14.25" thickBot="1">
      <c r="A40" t="s">
        <v>25</v>
      </c>
    </row>
    <row r="41" spans="1:4" ht="13.5">
      <c r="A41" s="1" t="s">
        <v>23</v>
      </c>
      <c r="B41" s="2" t="s">
        <v>1</v>
      </c>
      <c r="C41" s="10">
        <v>0</v>
      </c>
      <c r="D41" s="11">
        <v>0</v>
      </c>
    </row>
    <row r="42" spans="1:4" ht="14.25" thickBot="1">
      <c r="A42" s="12"/>
      <c r="B42" s="13" t="s">
        <v>2</v>
      </c>
      <c r="C42" s="8">
        <v>0</v>
      </c>
      <c r="D42" s="9">
        <v>0.1</v>
      </c>
    </row>
    <row r="43" spans="1:4" ht="14.25" thickBot="1">
      <c r="A43" s="14"/>
      <c r="B43" s="15"/>
      <c r="C43" s="5"/>
      <c r="D43" s="6"/>
    </row>
    <row r="44" spans="1:4" ht="13.5">
      <c r="A44" s="1" t="s">
        <v>24</v>
      </c>
      <c r="B44" s="2" t="s">
        <v>1</v>
      </c>
      <c r="C44" s="10">
        <f>D22</f>
        <v>0.03887052972548506</v>
      </c>
      <c r="D44" s="11">
        <f>C44</f>
        <v>0.03887052972548506</v>
      </c>
    </row>
    <row r="45" spans="1:4" ht="14.25" thickBot="1">
      <c r="A45" s="12"/>
      <c r="B45" s="13" t="s">
        <v>2</v>
      </c>
      <c r="C45" s="8">
        <v>0</v>
      </c>
      <c r="D45" s="9">
        <v>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Hankyong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Lim_notebook2</dc:creator>
  <cp:keywords/>
  <dc:description/>
  <cp:lastModifiedBy>Lim_notebook2</cp:lastModifiedBy>
  <dcterms:created xsi:type="dcterms:W3CDTF">2005-09-01T04:42:56Z</dcterms:created>
  <dcterms:modified xsi:type="dcterms:W3CDTF">2005-09-02T13:42:00Z</dcterms:modified>
  <cp:category/>
  <cp:version/>
  <cp:contentType/>
  <cp:contentStatus/>
</cp:coreProperties>
</file>